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c CUARTO TRIMESTRE_2021\CUARTO TRIMESTRE 2021 entrega\"/>
    </mc:Choice>
  </mc:AlternateContent>
  <xr:revisionPtr revIDLastSave="0" documentId="13_ncr:1_{F536507E-EE9B-468D-9A1C-4D1BCF09A673}" xr6:coauthVersionLast="47" xr6:coauthVersionMax="47" xr10:uidLastSave="{00000000-0000-0000-0000-000000000000}"/>
  <bookViews>
    <workbookView xWindow="-108" yWindow="-108" windowWidth="19416" windowHeight="10416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CA!$A$1:$H$63</definedName>
    <definedName name="_xlnm.Print_Area" localSheetId="0">COG!$A$1:$H$85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5" l="1"/>
  <c r="E38" i="4"/>
  <c r="E8" i="4"/>
  <c r="E8" i="8"/>
  <c r="E6" i="8"/>
  <c r="H14" i="5" l="1"/>
  <c r="H38" i="4"/>
  <c r="H8" i="4"/>
  <c r="H8" i="8" l="1"/>
  <c r="H6" i="8"/>
  <c r="E44" i="6"/>
  <c r="H44" i="6" s="1"/>
  <c r="E25" i="6"/>
  <c r="H25" i="6" s="1"/>
  <c r="E26" i="6"/>
  <c r="H26" i="6" s="1"/>
  <c r="E27" i="6"/>
  <c r="H27" i="6" s="1"/>
  <c r="E28" i="6"/>
  <c r="H28" i="6" s="1"/>
  <c r="E29" i="6"/>
  <c r="H29" i="6" s="1"/>
  <c r="E30" i="6"/>
  <c r="H30" i="6" s="1"/>
  <c r="E31" i="6"/>
  <c r="H31" i="6" s="1"/>
  <c r="E32" i="6"/>
  <c r="H32" i="6" s="1"/>
  <c r="E24" i="6"/>
  <c r="H24" i="6" s="1"/>
  <c r="E15" i="6"/>
  <c r="H15" i="6" s="1"/>
  <c r="E16" i="6"/>
  <c r="H16" i="6" s="1"/>
  <c r="E17" i="6"/>
  <c r="H17" i="6" s="1"/>
  <c r="E18" i="6"/>
  <c r="H18" i="6" s="1"/>
  <c r="E19" i="6"/>
  <c r="H19" i="6" s="1"/>
  <c r="E20" i="6"/>
  <c r="H20" i="6" s="1"/>
  <c r="E21" i="6"/>
  <c r="H21" i="6" s="1"/>
  <c r="E22" i="6"/>
  <c r="H22" i="6" s="1"/>
  <c r="E14" i="6"/>
  <c r="H14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12" i="6" s="1"/>
  <c r="E6" i="6"/>
  <c r="H6" i="6" s="1"/>
  <c r="D6" i="5" l="1"/>
  <c r="D42" i="5" s="1"/>
  <c r="E6" i="5"/>
  <c r="E42" i="5" s="1"/>
  <c r="F6" i="5"/>
  <c r="G6" i="5"/>
  <c r="G42" i="5" s="1"/>
  <c r="H6" i="5"/>
  <c r="H42" i="5" s="1"/>
  <c r="C6" i="5"/>
  <c r="F42" i="5"/>
  <c r="C42" i="5"/>
  <c r="H52" i="4"/>
  <c r="G52" i="4"/>
  <c r="F52" i="4"/>
  <c r="E52" i="4"/>
  <c r="D52" i="4"/>
  <c r="C52" i="4"/>
  <c r="D16" i="4"/>
  <c r="E16" i="4"/>
  <c r="F16" i="4"/>
  <c r="G16" i="4"/>
  <c r="H16" i="4"/>
  <c r="C16" i="4"/>
  <c r="H16" i="8" l="1"/>
  <c r="G16" i="8"/>
  <c r="F16" i="8"/>
  <c r="E16" i="8"/>
  <c r="D16" i="8"/>
  <c r="C16" i="8"/>
  <c r="H69" i="6" l="1"/>
  <c r="G69" i="6"/>
  <c r="F69" i="6"/>
  <c r="E69" i="6"/>
  <c r="D69" i="6"/>
  <c r="C69" i="6"/>
  <c r="H65" i="6"/>
  <c r="G65" i="6"/>
  <c r="F65" i="6"/>
  <c r="E65" i="6"/>
  <c r="D65" i="6"/>
  <c r="C65" i="6"/>
  <c r="H57" i="6"/>
  <c r="G57" i="6"/>
  <c r="F57" i="6"/>
  <c r="E57" i="6"/>
  <c r="D57" i="6"/>
  <c r="C57" i="6"/>
  <c r="H53" i="6"/>
  <c r="G53" i="6"/>
  <c r="F53" i="6"/>
  <c r="E53" i="6"/>
  <c r="D53" i="6"/>
  <c r="C53" i="6"/>
  <c r="H43" i="6"/>
  <c r="G43" i="6"/>
  <c r="F43" i="6"/>
  <c r="E43" i="6"/>
  <c r="D43" i="6"/>
  <c r="C43" i="6"/>
  <c r="H33" i="6"/>
  <c r="G33" i="6"/>
  <c r="F33" i="6"/>
  <c r="E33" i="6"/>
  <c r="D33" i="6"/>
  <c r="C33" i="6"/>
  <c r="H23" i="6"/>
  <c r="G23" i="6"/>
  <c r="F23" i="6"/>
  <c r="E23" i="6"/>
  <c r="D23" i="6"/>
  <c r="C23" i="6"/>
  <c r="H13" i="6"/>
  <c r="G13" i="6"/>
  <c r="F13" i="6"/>
  <c r="E13" i="6"/>
  <c r="D13" i="6"/>
  <c r="C13" i="6"/>
  <c r="H5" i="6"/>
  <c r="G5" i="6"/>
  <c r="F5" i="6"/>
  <c r="E5" i="6"/>
  <c r="D5" i="6"/>
  <c r="C5" i="6"/>
  <c r="C77" i="6" l="1"/>
  <c r="E77" i="6"/>
  <c r="D77" i="6"/>
  <c r="F77" i="6"/>
  <c r="G77" i="6"/>
  <c r="H77" i="6"/>
</calcChain>
</file>

<file path=xl/sharedStrings.xml><?xml version="1.0" encoding="utf-8"?>
<sst xmlns="http://schemas.openxmlformats.org/spreadsheetml/2006/main" count="225" uniqueCount="142">
  <si>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</si>
  <si>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</si>
  <si>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</si>
  <si>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</si>
  <si>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</si>
  <si>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</si>
  <si>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</si>
  <si>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</si>
  <si>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</si>
  <si>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</si>
  <si>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</si>
  <si>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</si>
  <si>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</si>
  <si>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</si>
  <si>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</si>
  <si>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</si>
  <si>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</si>
  <si>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</si>
  <si>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</si>
  <si>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</si>
  <si>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</si>
  <si>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</si>
  <si>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</si>
  <si>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</si>
  <si>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</si>
  <si>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</si>
  <si>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</si>
  <si>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</si>
  <si>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</si>
  <si>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</si>
  <si>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</si>
  <si>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</si>
  <si>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</si>
  <si>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</si>
  <si>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</si>
  <si>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</si>
  <si>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</si>
  <si>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</si>
  <si>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</si>
  <si>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</si>
  <si>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</si>
  <si>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</si>
  <si>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</si>
  <si>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</si>
  <si>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</si>
  <si>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</si>
  <si>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</si>
  <si>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</si>
  <si>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</si>
  <si>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</si>
  <si>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</si>
  <si>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</si>
  <si>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</si>
  <si>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</si>
  <si>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</si>
  <si>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</si>
  <si>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</si>
  <si>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</si>
  <si>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</si>
  <si>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</si>
  <si>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</si>
  <si>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</si>
  <si>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</si>
  <si>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</si>
  <si>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</si>
  <si>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</si>
  <si>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</si>
  <si>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</si>
  <si>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</si>
  <si>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</si>
  <si>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</si>
  <si>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</si>
  <si>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</si>
  <si>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</si>
  <si>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</si>
  <si>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</si>
  <si>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</si>
  <si>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</si>
  <si>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</si>
  <si>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</si>
  <si>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</si>
  <si>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</si>
  <si>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</si>
  <si>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</si>
  <si>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</si>
  <si>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</si>
  <si>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</si>
  <si>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</si>
  <si>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</si>
  <si>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</si>
  <si>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</si>
  <si>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</si>
  <si>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</si>
  <si>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</si>
  <si>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</si>
  <si>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</si>
  <si>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</si>
  <si>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</si>
  <si>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</si>
  <si>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</si>
  <si>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</si>
  <si>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</si>
  <si>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</si>
  <si>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</si>
  <si>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</si>
  <si>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</si>
  <si>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</si>
  <si>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</si>
  <si>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</si>
  <si>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</si>
  <si>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</si>
  <si>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</si>
  <si>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</si>
  <si>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</si>
  <si>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</si>
  <si>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</si>
  <si>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</si>
  <si>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</si>
  <si>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</si>
  <si>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</si>
  <si>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</si>
  <si>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</si>
  <si>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</si>
  <si>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</si>
  <si>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</si>
  <si>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</si>
  <si>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</si>
  <si>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</si>
  <si>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________________________________</t>
  </si>
  <si>
    <t>ENCARGADO DE DESPACHO</t>
  </si>
  <si>
    <t>COORDINADOR ADMINISTRATIVO</t>
  </si>
  <si>
    <t>Lic. Felipe de Jesús Álvarez Esquivel</t>
  </si>
  <si>
    <t>LCP J. Jesús López Ramírez</t>
  </si>
  <si>
    <t>Autoriza</t>
  </si>
  <si>
    <t>Elabora</t>
  </si>
  <si>
    <t>_________________________________</t>
  </si>
  <si>
    <t>00001 Administración Fideicomiso</t>
  </si>
  <si>
    <t>FIDEICOMISO CIUDAD INDUSTRIAL DE LEON
Estado Analítico del Ejercicio del Presupuesto de Egresos
Clasificación por Objeto del Gasto (Capítulo y Concepto)
Del 01 de Enero al 31 de Diciembre de 2021</t>
  </si>
  <si>
    <t>FIDEICOMISO CIUDAD INDUSTRIAL DE LEON
Estado Analítico del Ejercicio del Presupuesto de Egresos
Clasificación Económica (por Tipo de Gasto)
Del 01 de Enero al 31 de Diciembre de 2021</t>
  </si>
  <si>
    <t>FIDEICOMISO CIUDAD INDUSTRIAL DE LEON
Estado Analítico del Ejercicio del Presupuesto de Egresos
Clasificación Administrativa
Del 01 DE Enero al 31 de Diciembre de 2021</t>
  </si>
  <si>
    <t>FIDEICOMISO CIUDAD INDUSTRIAL DE LEON
Estado Analítico del Ejercicio del Presupuesto de Egresos
Clasificación Administrativa
Del 01 de Enero al 31 de Diciembre de 2021</t>
  </si>
  <si>
    <t>FIDEICOMISO CIUDAD INDUSTRIAL DE LEON
Estado Analítico del Ejercicio del Presupuesto de Egresos
Clasificación Funcional (Finalidad y Función)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</si>
</sst>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8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center"/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15" xfId="0" applyNumberFormat="1" applyFont="1" applyBorder="1" applyProtection="1">
      <protection locked="0"/>
    </xf>
    <xf numFmtId="43" fontId="2" fillId="0" borderId="15" xfId="16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1" fillId="0" borderId="0" xfId="8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showGridLines="0" topLeftCell="A64" workbookViewId="0">
      <selection activeCell="G38" sqref="G38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32.140625" style="1" customWidth="1"/>
    <col min="4" max="4" width="24.28515625" style="1" customWidth="1"/>
    <col min="5" max="8" width="18.28515625" style="1" customWidth="1"/>
    <col min="9" max="16384" width="12" style="1"/>
  </cols>
  <sheetData>
    <row r="1" spans="1:8" ht="50.1" customHeight="1" x14ac:dyDescent="0.2">
      <c r="A1" s="62" t="s">
        <v>137</v>
      </c>
      <c r="B1" s="63"/>
      <c r="C1" s="63"/>
      <c r="D1" s="63"/>
      <c r="E1" s="63"/>
      <c r="F1" s="63"/>
      <c r="G1" s="63"/>
      <c r="H1" s="64"/>
    </row>
    <row r="2" spans="1:8" x14ac:dyDescent="0.2">
      <c r="A2" s="67" t="s">
        <v>54</v>
      </c>
      <c r="B2" s="68"/>
      <c r="C2" s="62" t="s">
        <v>60</v>
      </c>
      <c r="D2" s="63"/>
      <c r="E2" s="63"/>
      <c r="F2" s="63"/>
      <c r="G2" s="64"/>
      <c r="H2" s="65" t="s">
        <v>59</v>
      </c>
    </row>
    <row r="3" spans="1:8" ht="24.9" customHeight="1" x14ac:dyDescent="0.2">
      <c r="A3" s="69"/>
      <c r="B3" s="7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6"/>
    </row>
    <row r="4" spans="1:8" x14ac:dyDescent="0.2">
      <c r="A4" s="71"/>
      <c r="B4" s="7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9" t="s">
        <v>61</v>
      </c>
      <c r="B5" s="7"/>
      <c r="C5" s="59">
        <f t="shared" ref="C5:H5" si="0">SUM(C6:C12)</f>
        <v>935500</v>
      </c>
      <c r="D5" s="59">
        <f t="shared" si="0"/>
        <v>-386296.27</v>
      </c>
      <c r="E5" s="59">
        <f t="shared" si="0"/>
        <v>549203.73</v>
      </c>
      <c r="F5" s="59">
        <f t="shared" si="0"/>
        <v>549203.73</v>
      </c>
      <c r="G5" s="59">
        <f t="shared" si="0"/>
        <v>549203.73</v>
      </c>
      <c r="H5" s="59">
        <f t="shared" si="0"/>
        <v>0</v>
      </c>
    </row>
    <row r="6" spans="1:8" x14ac:dyDescent="0.2">
      <c r="A6" s="5"/>
      <c r="B6" s="11" t="s">
        <v>70</v>
      </c>
      <c r="C6" s="54">
        <v>352643.64</v>
      </c>
      <c r="D6" s="54">
        <v>-96918.21</v>
      </c>
      <c r="E6" s="54">
        <f>C6+D6</f>
        <v>255725.43</v>
      </c>
      <c r="F6" s="54">
        <v>255725.43</v>
      </c>
      <c r="G6" s="54">
        <v>255725.43</v>
      </c>
      <c r="H6" s="54">
        <f>E6-F6</f>
        <v>0</v>
      </c>
    </row>
    <row r="7" spans="1:8" x14ac:dyDescent="0.2">
      <c r="A7" s="5"/>
      <c r="B7" s="11" t="s">
        <v>71</v>
      </c>
      <c r="C7" s="54">
        <v>0</v>
      </c>
      <c r="D7" s="54">
        <v>0</v>
      </c>
      <c r="E7" s="54">
        <f t="shared" ref="E7:E12" si="1">C7+D7</f>
        <v>0</v>
      </c>
      <c r="F7" s="54">
        <v>0</v>
      </c>
      <c r="G7" s="54">
        <v>0</v>
      </c>
      <c r="H7" s="54">
        <f t="shared" ref="H7:H12" si="2">E7-F7</f>
        <v>0</v>
      </c>
    </row>
    <row r="8" spans="1:8" x14ac:dyDescent="0.2">
      <c r="A8" s="5"/>
      <c r="B8" s="11" t="s">
        <v>72</v>
      </c>
      <c r="C8" s="54">
        <v>249046.65</v>
      </c>
      <c r="D8" s="54">
        <v>-102361.27</v>
      </c>
      <c r="E8" s="54">
        <f t="shared" si="1"/>
        <v>146685.38</v>
      </c>
      <c r="F8" s="54">
        <v>146685.38</v>
      </c>
      <c r="G8" s="54">
        <v>146685.38</v>
      </c>
      <c r="H8" s="54">
        <f t="shared" si="2"/>
        <v>0</v>
      </c>
    </row>
    <row r="9" spans="1:8" x14ac:dyDescent="0.2">
      <c r="A9" s="5"/>
      <c r="B9" s="11" t="s">
        <v>35</v>
      </c>
      <c r="C9" s="54">
        <v>91978</v>
      </c>
      <c r="D9" s="54">
        <v>-36718.99</v>
      </c>
      <c r="E9" s="54">
        <f t="shared" si="1"/>
        <v>55259.01</v>
      </c>
      <c r="F9" s="54">
        <v>55259.01</v>
      </c>
      <c r="G9" s="54">
        <v>55259.01</v>
      </c>
      <c r="H9" s="54">
        <f t="shared" si="2"/>
        <v>0</v>
      </c>
    </row>
    <row r="10" spans="1:8" x14ac:dyDescent="0.2">
      <c r="A10" s="5"/>
      <c r="B10" s="11" t="s">
        <v>73</v>
      </c>
      <c r="C10" s="54">
        <v>241831.71</v>
      </c>
      <c r="D10" s="54">
        <v>-150297.79999999999</v>
      </c>
      <c r="E10" s="54">
        <f t="shared" si="1"/>
        <v>91533.91</v>
      </c>
      <c r="F10" s="54">
        <v>91533.91</v>
      </c>
      <c r="G10" s="54">
        <v>91533.91</v>
      </c>
      <c r="H10" s="54">
        <f t="shared" si="2"/>
        <v>0</v>
      </c>
    </row>
    <row r="11" spans="1:8" x14ac:dyDescent="0.2">
      <c r="A11" s="5"/>
      <c r="B11" s="11" t="s">
        <v>36</v>
      </c>
      <c r="C11" s="54">
        <v>0</v>
      </c>
      <c r="D11" s="54">
        <v>0</v>
      </c>
      <c r="E11" s="54">
        <f t="shared" si="1"/>
        <v>0</v>
      </c>
      <c r="F11" s="54">
        <v>0</v>
      </c>
      <c r="G11" s="54">
        <v>0</v>
      </c>
      <c r="H11" s="54">
        <f t="shared" si="2"/>
        <v>0</v>
      </c>
    </row>
    <row r="12" spans="1:8" x14ac:dyDescent="0.2">
      <c r="A12" s="5"/>
      <c r="B12" s="11" t="s">
        <v>74</v>
      </c>
      <c r="C12" s="54">
        <v>0</v>
      </c>
      <c r="D12" s="54">
        <v>0</v>
      </c>
      <c r="E12" s="54">
        <f t="shared" si="1"/>
        <v>0</v>
      </c>
      <c r="F12" s="54">
        <v>0</v>
      </c>
      <c r="G12" s="54">
        <v>0</v>
      </c>
      <c r="H12" s="54">
        <f t="shared" si="2"/>
        <v>0</v>
      </c>
    </row>
    <row r="13" spans="1:8" x14ac:dyDescent="0.2">
      <c r="A13" s="49" t="s">
        <v>62</v>
      </c>
      <c r="B13" s="7"/>
      <c r="C13" s="60">
        <f t="shared" ref="C13:H13" si="3">SUM(C14:C22)</f>
        <v>143000</v>
      </c>
      <c r="D13" s="60">
        <f t="shared" si="3"/>
        <v>-102270.76999999999</v>
      </c>
      <c r="E13" s="60">
        <f t="shared" si="3"/>
        <v>40729.230000000003</v>
      </c>
      <c r="F13" s="60">
        <f t="shared" si="3"/>
        <v>40729.230000000003</v>
      </c>
      <c r="G13" s="60">
        <f t="shared" si="3"/>
        <v>40729.230000000003</v>
      </c>
      <c r="H13" s="60">
        <f t="shared" si="3"/>
        <v>0</v>
      </c>
    </row>
    <row r="14" spans="1:8" x14ac:dyDescent="0.2">
      <c r="A14" s="5"/>
      <c r="B14" s="11" t="s">
        <v>75</v>
      </c>
      <c r="C14" s="54">
        <v>32000</v>
      </c>
      <c r="D14" s="54">
        <v>-18957.48</v>
      </c>
      <c r="E14" s="54">
        <f>C14+D14</f>
        <v>13042.52</v>
      </c>
      <c r="F14" s="54">
        <v>13042.52</v>
      </c>
      <c r="G14" s="54">
        <v>13042.52</v>
      </c>
      <c r="H14" s="54">
        <f>E14-F14</f>
        <v>0</v>
      </c>
    </row>
    <row r="15" spans="1:8" x14ac:dyDescent="0.2">
      <c r="A15" s="5"/>
      <c r="B15" s="11" t="s">
        <v>76</v>
      </c>
      <c r="C15" s="54">
        <v>0</v>
      </c>
      <c r="D15" s="54">
        <v>0</v>
      </c>
      <c r="E15" s="54">
        <f t="shared" ref="E15:E22" si="4">C15+D15</f>
        <v>0</v>
      </c>
      <c r="F15" s="54">
        <v>0</v>
      </c>
      <c r="G15" s="54">
        <v>0</v>
      </c>
      <c r="H15" s="54">
        <f t="shared" ref="H15:H22" si="5">E15-F15</f>
        <v>0</v>
      </c>
    </row>
    <row r="16" spans="1:8" x14ac:dyDescent="0.2">
      <c r="A16" s="5"/>
      <c r="B16" s="11" t="s">
        <v>77</v>
      </c>
      <c r="C16" s="54">
        <v>0</v>
      </c>
      <c r="D16" s="54">
        <v>0</v>
      </c>
      <c r="E16" s="54">
        <f t="shared" si="4"/>
        <v>0</v>
      </c>
      <c r="F16" s="54">
        <v>0</v>
      </c>
      <c r="G16" s="54">
        <v>0</v>
      </c>
      <c r="H16" s="54">
        <f t="shared" si="5"/>
        <v>0</v>
      </c>
    </row>
    <row r="17" spans="1:8" x14ac:dyDescent="0.2">
      <c r="A17" s="5"/>
      <c r="B17" s="11" t="s">
        <v>78</v>
      </c>
      <c r="C17" s="54">
        <v>2000</v>
      </c>
      <c r="D17" s="54">
        <v>-2000</v>
      </c>
      <c r="E17" s="54">
        <f t="shared" si="4"/>
        <v>0</v>
      </c>
      <c r="F17" s="54">
        <v>0</v>
      </c>
      <c r="G17" s="54">
        <v>0</v>
      </c>
      <c r="H17" s="54">
        <f t="shared" si="5"/>
        <v>0</v>
      </c>
    </row>
    <row r="18" spans="1:8" x14ac:dyDescent="0.2">
      <c r="A18" s="5"/>
      <c r="B18" s="11" t="s">
        <v>79</v>
      </c>
      <c r="C18" s="54">
        <v>1000</v>
      </c>
      <c r="D18" s="54">
        <v>-1000</v>
      </c>
      <c r="E18" s="54">
        <f t="shared" si="4"/>
        <v>0</v>
      </c>
      <c r="F18" s="54">
        <v>0</v>
      </c>
      <c r="G18" s="54">
        <v>0</v>
      </c>
      <c r="H18" s="54">
        <f t="shared" si="5"/>
        <v>0</v>
      </c>
    </row>
    <row r="19" spans="1:8" x14ac:dyDescent="0.2">
      <c r="A19" s="5"/>
      <c r="B19" s="11" t="s">
        <v>80</v>
      </c>
      <c r="C19" s="54">
        <v>90000</v>
      </c>
      <c r="D19" s="54">
        <v>-63680</v>
      </c>
      <c r="E19" s="54">
        <f t="shared" si="4"/>
        <v>26320</v>
      </c>
      <c r="F19" s="54">
        <v>26320</v>
      </c>
      <c r="G19" s="54">
        <v>26320</v>
      </c>
      <c r="H19" s="54">
        <f t="shared" si="5"/>
        <v>0</v>
      </c>
    </row>
    <row r="20" spans="1:8" x14ac:dyDescent="0.2">
      <c r="A20" s="5"/>
      <c r="B20" s="11" t="s">
        <v>81</v>
      </c>
      <c r="C20" s="54">
        <v>1000</v>
      </c>
      <c r="D20" s="54">
        <v>-849.11</v>
      </c>
      <c r="E20" s="54">
        <f t="shared" si="4"/>
        <v>150.88999999999999</v>
      </c>
      <c r="F20" s="54">
        <v>150.88999999999999</v>
      </c>
      <c r="G20" s="54">
        <v>150.88999999999999</v>
      </c>
      <c r="H20" s="54">
        <f t="shared" si="5"/>
        <v>0</v>
      </c>
    </row>
    <row r="21" spans="1:8" x14ac:dyDescent="0.2">
      <c r="A21" s="5"/>
      <c r="B21" s="11" t="s">
        <v>82</v>
      </c>
      <c r="C21" s="54">
        <v>0</v>
      </c>
      <c r="D21" s="54">
        <v>0</v>
      </c>
      <c r="E21" s="54">
        <f t="shared" si="4"/>
        <v>0</v>
      </c>
      <c r="F21" s="54">
        <v>0</v>
      </c>
      <c r="G21" s="54">
        <v>0</v>
      </c>
      <c r="H21" s="54">
        <f t="shared" si="5"/>
        <v>0</v>
      </c>
    </row>
    <row r="22" spans="1:8" x14ac:dyDescent="0.2">
      <c r="A22" s="5"/>
      <c r="B22" s="11" t="s">
        <v>83</v>
      </c>
      <c r="C22" s="54">
        <v>17000</v>
      </c>
      <c r="D22" s="54">
        <v>-15784.18</v>
      </c>
      <c r="E22" s="54">
        <f t="shared" si="4"/>
        <v>1215.8199999999997</v>
      </c>
      <c r="F22" s="54">
        <v>1215.82</v>
      </c>
      <c r="G22" s="54">
        <v>1215.82</v>
      </c>
      <c r="H22" s="54">
        <f t="shared" si="5"/>
        <v>0</v>
      </c>
    </row>
    <row r="23" spans="1:8" x14ac:dyDescent="0.2">
      <c r="A23" s="49" t="s">
        <v>63</v>
      </c>
      <c r="B23" s="7"/>
      <c r="C23" s="60">
        <f t="shared" ref="C23:H23" si="6">SUM(C24:C32)</f>
        <v>1041500</v>
      </c>
      <c r="D23" s="60">
        <f t="shared" si="6"/>
        <v>-403633.42999999993</v>
      </c>
      <c r="E23" s="60">
        <f t="shared" si="6"/>
        <v>637866.57000000007</v>
      </c>
      <c r="F23" s="60">
        <f t="shared" si="6"/>
        <v>637866.56999999995</v>
      </c>
      <c r="G23" s="60">
        <f t="shared" si="6"/>
        <v>637866.56999999995</v>
      </c>
      <c r="H23" s="60">
        <f t="shared" si="6"/>
        <v>0</v>
      </c>
    </row>
    <row r="24" spans="1:8" x14ac:dyDescent="0.2">
      <c r="A24" s="5"/>
      <c r="B24" s="11" t="s">
        <v>84</v>
      </c>
      <c r="C24" s="54">
        <v>35000</v>
      </c>
      <c r="D24" s="54">
        <v>-16053</v>
      </c>
      <c r="E24" s="54">
        <f>C24+D24</f>
        <v>18947</v>
      </c>
      <c r="F24" s="54">
        <v>18947</v>
      </c>
      <c r="G24" s="54">
        <v>18947</v>
      </c>
      <c r="H24" s="54">
        <f>E24-F24</f>
        <v>0</v>
      </c>
    </row>
    <row r="25" spans="1:8" x14ac:dyDescent="0.2">
      <c r="A25" s="5"/>
      <c r="B25" s="11" t="s">
        <v>85</v>
      </c>
      <c r="C25" s="54">
        <v>0</v>
      </c>
      <c r="D25" s="54">
        <v>0</v>
      </c>
      <c r="E25" s="54">
        <f t="shared" ref="E25:E32" si="7">C25+D25</f>
        <v>0</v>
      </c>
      <c r="F25" s="54">
        <v>0</v>
      </c>
      <c r="G25" s="54">
        <v>0</v>
      </c>
      <c r="H25" s="54">
        <f t="shared" ref="H25:H32" si="8">E25-F25</f>
        <v>0</v>
      </c>
    </row>
    <row r="26" spans="1:8" x14ac:dyDescent="0.2">
      <c r="A26" s="5"/>
      <c r="B26" s="11" t="s">
        <v>86</v>
      </c>
      <c r="C26" s="54">
        <v>557500</v>
      </c>
      <c r="D26" s="54">
        <v>-468904.05</v>
      </c>
      <c r="E26" s="54">
        <f t="shared" si="7"/>
        <v>88595.950000000012</v>
      </c>
      <c r="F26" s="54">
        <v>88595.95</v>
      </c>
      <c r="G26" s="54">
        <v>88595.95</v>
      </c>
      <c r="H26" s="54">
        <f t="shared" si="8"/>
        <v>0</v>
      </c>
    </row>
    <row r="27" spans="1:8" x14ac:dyDescent="0.2">
      <c r="A27" s="5"/>
      <c r="B27" s="11" t="s">
        <v>87</v>
      </c>
      <c r="C27" s="54">
        <v>223000</v>
      </c>
      <c r="D27" s="54">
        <v>-26870.42</v>
      </c>
      <c r="E27" s="54">
        <f t="shared" si="7"/>
        <v>196129.58000000002</v>
      </c>
      <c r="F27" s="54">
        <v>196129.58</v>
      </c>
      <c r="G27" s="54">
        <v>196129.58</v>
      </c>
      <c r="H27" s="54">
        <f t="shared" si="8"/>
        <v>0</v>
      </c>
    </row>
    <row r="28" spans="1:8" x14ac:dyDescent="0.2">
      <c r="A28" s="5"/>
      <c r="B28" s="11" t="s">
        <v>88</v>
      </c>
      <c r="C28" s="54">
        <v>100000</v>
      </c>
      <c r="D28" s="54">
        <v>-74881.990000000005</v>
      </c>
      <c r="E28" s="54">
        <f t="shared" si="7"/>
        <v>25118.009999999995</v>
      </c>
      <c r="F28" s="54">
        <v>25118.01</v>
      </c>
      <c r="G28" s="54">
        <v>25118.01</v>
      </c>
      <c r="H28" s="54">
        <f t="shared" si="8"/>
        <v>0</v>
      </c>
    </row>
    <row r="29" spans="1:8" x14ac:dyDescent="0.2">
      <c r="A29" s="5"/>
      <c r="B29" s="11" t="s">
        <v>89</v>
      </c>
      <c r="C29" s="54">
        <v>0</v>
      </c>
      <c r="D29" s="54">
        <v>0</v>
      </c>
      <c r="E29" s="54">
        <f t="shared" si="7"/>
        <v>0</v>
      </c>
      <c r="F29" s="54">
        <v>0</v>
      </c>
      <c r="G29" s="54">
        <v>0</v>
      </c>
      <c r="H29" s="54">
        <f t="shared" si="8"/>
        <v>0</v>
      </c>
    </row>
    <row r="30" spans="1:8" x14ac:dyDescent="0.2">
      <c r="A30" s="5"/>
      <c r="B30" s="11" t="s">
        <v>90</v>
      </c>
      <c r="C30" s="54">
        <v>10000</v>
      </c>
      <c r="D30" s="54">
        <v>-8302</v>
      </c>
      <c r="E30" s="54">
        <f t="shared" si="7"/>
        <v>1698</v>
      </c>
      <c r="F30" s="54">
        <v>1698</v>
      </c>
      <c r="G30" s="54">
        <v>1698</v>
      </c>
      <c r="H30" s="54">
        <f t="shared" si="8"/>
        <v>0</v>
      </c>
    </row>
    <row r="31" spans="1:8" x14ac:dyDescent="0.2">
      <c r="A31" s="5"/>
      <c r="B31" s="11" t="s">
        <v>91</v>
      </c>
      <c r="C31" s="54">
        <v>11000</v>
      </c>
      <c r="D31" s="54">
        <v>-8179.71</v>
      </c>
      <c r="E31" s="54">
        <f t="shared" si="7"/>
        <v>2820.29</v>
      </c>
      <c r="F31" s="54">
        <v>2820.29</v>
      </c>
      <c r="G31" s="54">
        <v>2820.29</v>
      </c>
      <c r="H31" s="54">
        <f t="shared" si="8"/>
        <v>0</v>
      </c>
    </row>
    <row r="32" spans="1:8" x14ac:dyDescent="0.2">
      <c r="A32" s="5"/>
      <c r="B32" s="11" t="s">
        <v>19</v>
      </c>
      <c r="C32" s="54">
        <v>105000</v>
      </c>
      <c r="D32" s="54">
        <v>199557.74</v>
      </c>
      <c r="E32" s="54">
        <f t="shared" si="7"/>
        <v>304557.74</v>
      </c>
      <c r="F32" s="54">
        <v>304557.74</v>
      </c>
      <c r="G32" s="54">
        <v>304557.74</v>
      </c>
      <c r="H32" s="54">
        <f t="shared" si="8"/>
        <v>0</v>
      </c>
    </row>
    <row r="33" spans="1:8" x14ac:dyDescent="0.2">
      <c r="A33" s="49" t="s">
        <v>64</v>
      </c>
      <c r="B33" s="7"/>
      <c r="C33" s="54">
        <f t="shared" ref="C33:H33" si="9">SUM(C34:C42)</f>
        <v>0</v>
      </c>
      <c r="D33" s="54">
        <f t="shared" si="9"/>
        <v>0</v>
      </c>
      <c r="E33" s="54">
        <f t="shared" si="9"/>
        <v>0</v>
      </c>
      <c r="F33" s="54">
        <f t="shared" si="9"/>
        <v>0</v>
      </c>
      <c r="G33" s="54">
        <f t="shared" si="9"/>
        <v>0</v>
      </c>
      <c r="H33" s="54">
        <f t="shared" si="9"/>
        <v>0</v>
      </c>
    </row>
    <row r="34" spans="1:8" x14ac:dyDescent="0.2">
      <c r="A34" s="5"/>
      <c r="B34" s="11" t="s">
        <v>92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</row>
    <row r="35" spans="1:8" x14ac:dyDescent="0.2">
      <c r="A35" s="5"/>
      <c r="B35" s="11" t="s">
        <v>93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</row>
    <row r="36" spans="1:8" x14ac:dyDescent="0.2">
      <c r="A36" s="5"/>
      <c r="B36" s="11" t="s">
        <v>94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</row>
    <row r="37" spans="1:8" x14ac:dyDescent="0.2">
      <c r="A37" s="5"/>
      <c r="B37" s="11" t="s">
        <v>95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</row>
    <row r="38" spans="1:8" x14ac:dyDescent="0.2">
      <c r="A38" s="5"/>
      <c r="B38" s="11" t="s">
        <v>41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</row>
    <row r="39" spans="1:8" x14ac:dyDescent="0.2">
      <c r="A39" s="5"/>
      <c r="B39" s="11" t="s">
        <v>96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</row>
    <row r="40" spans="1:8" x14ac:dyDescent="0.2">
      <c r="A40" s="5"/>
      <c r="B40" s="11" t="s">
        <v>97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</row>
    <row r="41" spans="1:8" x14ac:dyDescent="0.2">
      <c r="A41" s="5"/>
      <c r="B41" s="11" t="s">
        <v>37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</row>
    <row r="42" spans="1:8" x14ac:dyDescent="0.2">
      <c r="A42" s="5"/>
      <c r="B42" s="11" t="s">
        <v>98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</row>
    <row r="43" spans="1:8" x14ac:dyDescent="0.2">
      <c r="A43" s="49" t="s">
        <v>65</v>
      </c>
      <c r="B43" s="7"/>
      <c r="C43" s="60">
        <f t="shared" ref="C43:H43" si="10">SUM(C44:C52)</f>
        <v>15000</v>
      </c>
      <c r="D43" s="60">
        <f t="shared" si="10"/>
        <v>-15000</v>
      </c>
      <c r="E43" s="60">
        <f t="shared" si="10"/>
        <v>0</v>
      </c>
      <c r="F43" s="60">
        <f t="shared" si="10"/>
        <v>0</v>
      </c>
      <c r="G43" s="60">
        <f t="shared" si="10"/>
        <v>0</v>
      </c>
      <c r="H43" s="60">
        <f t="shared" si="10"/>
        <v>0</v>
      </c>
    </row>
    <row r="44" spans="1:8" x14ac:dyDescent="0.2">
      <c r="A44" s="5"/>
      <c r="B44" s="11" t="s">
        <v>99</v>
      </c>
      <c r="C44" s="54">
        <v>15000</v>
      </c>
      <c r="D44" s="54">
        <v>-15000</v>
      </c>
      <c r="E44" s="54">
        <f>C44+D44</f>
        <v>0</v>
      </c>
      <c r="F44" s="54">
        <v>0</v>
      </c>
      <c r="G44" s="54">
        <v>0</v>
      </c>
      <c r="H44" s="54">
        <f>E44-F44</f>
        <v>0</v>
      </c>
    </row>
    <row r="45" spans="1:8" x14ac:dyDescent="0.2">
      <c r="A45" s="5"/>
      <c r="B45" s="11" t="s">
        <v>100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</row>
    <row r="46" spans="1:8" x14ac:dyDescent="0.2">
      <c r="A46" s="5"/>
      <c r="B46" s="11" t="s">
        <v>101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</row>
    <row r="47" spans="1:8" x14ac:dyDescent="0.2">
      <c r="A47" s="5"/>
      <c r="B47" s="11" t="s">
        <v>102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</row>
    <row r="48" spans="1:8" x14ac:dyDescent="0.2">
      <c r="A48" s="5"/>
      <c r="B48" s="11" t="s">
        <v>103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</row>
    <row r="49" spans="1:8" x14ac:dyDescent="0.2">
      <c r="A49" s="5"/>
      <c r="B49" s="11" t="s">
        <v>104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</row>
    <row r="50" spans="1:8" x14ac:dyDescent="0.2">
      <c r="A50" s="5"/>
      <c r="B50" s="11" t="s">
        <v>105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</row>
    <row r="51" spans="1:8" x14ac:dyDescent="0.2">
      <c r="A51" s="5"/>
      <c r="B51" s="11" t="s">
        <v>106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</row>
    <row r="52" spans="1:8" x14ac:dyDescent="0.2">
      <c r="A52" s="5"/>
      <c r="B52" s="11" t="s">
        <v>107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</row>
    <row r="53" spans="1:8" x14ac:dyDescent="0.2">
      <c r="A53" s="49" t="s">
        <v>66</v>
      </c>
      <c r="B53" s="7"/>
      <c r="C53" s="54">
        <f t="shared" ref="C53:H53" si="11">SUM(C54:C56)</f>
        <v>0</v>
      </c>
      <c r="D53" s="54">
        <f t="shared" si="11"/>
        <v>0</v>
      </c>
      <c r="E53" s="54">
        <f t="shared" si="11"/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</row>
    <row r="54" spans="1:8" x14ac:dyDescent="0.2">
      <c r="A54" s="5"/>
      <c r="B54" s="11" t="s">
        <v>108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</row>
    <row r="55" spans="1:8" x14ac:dyDescent="0.2">
      <c r="A55" s="5"/>
      <c r="B55" s="11" t="s">
        <v>109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</row>
    <row r="56" spans="1:8" x14ac:dyDescent="0.2">
      <c r="A56" s="5"/>
      <c r="B56" s="11" t="s">
        <v>110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</row>
    <row r="57" spans="1:8" x14ac:dyDescent="0.2">
      <c r="A57" s="49" t="s">
        <v>67</v>
      </c>
      <c r="B57" s="7"/>
      <c r="C57" s="54">
        <f t="shared" ref="C57:H57" si="12">SUM(C58:C64)</f>
        <v>0</v>
      </c>
      <c r="D57" s="54">
        <f t="shared" si="12"/>
        <v>0</v>
      </c>
      <c r="E57" s="54">
        <f t="shared" si="12"/>
        <v>0</v>
      </c>
      <c r="F57" s="54">
        <f t="shared" si="12"/>
        <v>0</v>
      </c>
      <c r="G57" s="54">
        <f t="shared" si="12"/>
        <v>0</v>
      </c>
      <c r="H57" s="54">
        <f t="shared" si="12"/>
        <v>0</v>
      </c>
    </row>
    <row r="58" spans="1:8" x14ac:dyDescent="0.2">
      <c r="A58" s="5"/>
      <c r="B58" s="11" t="s">
        <v>111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</row>
    <row r="59" spans="1:8" x14ac:dyDescent="0.2">
      <c r="A59" s="5"/>
      <c r="B59" s="11" t="s">
        <v>112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</row>
    <row r="60" spans="1:8" x14ac:dyDescent="0.2">
      <c r="A60" s="5"/>
      <c r="B60" s="11" t="s">
        <v>113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</row>
    <row r="61" spans="1:8" x14ac:dyDescent="0.2">
      <c r="A61" s="5"/>
      <c r="B61" s="11" t="s">
        <v>114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</row>
    <row r="62" spans="1:8" x14ac:dyDescent="0.2">
      <c r="A62" s="5"/>
      <c r="B62" s="11" t="s">
        <v>115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</row>
    <row r="63" spans="1:8" x14ac:dyDescent="0.2">
      <c r="A63" s="5"/>
      <c r="B63" s="11" t="s">
        <v>116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</row>
    <row r="64" spans="1:8" x14ac:dyDescent="0.2">
      <c r="A64" s="5"/>
      <c r="B64" s="11" t="s">
        <v>117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</row>
    <row r="65" spans="1:8" x14ac:dyDescent="0.2">
      <c r="A65" s="49" t="s">
        <v>68</v>
      </c>
      <c r="B65" s="7"/>
      <c r="C65" s="54">
        <f t="shared" ref="C65:H65" si="13">SUM(C66:C68)</f>
        <v>0</v>
      </c>
      <c r="D65" s="54">
        <f t="shared" si="13"/>
        <v>0</v>
      </c>
      <c r="E65" s="54">
        <f t="shared" si="13"/>
        <v>0</v>
      </c>
      <c r="F65" s="54">
        <f t="shared" si="13"/>
        <v>0</v>
      </c>
      <c r="G65" s="54">
        <f t="shared" si="13"/>
        <v>0</v>
      </c>
      <c r="H65" s="54">
        <f t="shared" si="13"/>
        <v>0</v>
      </c>
    </row>
    <row r="66" spans="1:8" x14ac:dyDescent="0.2">
      <c r="A66" s="5"/>
      <c r="B66" s="11" t="s">
        <v>38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</row>
    <row r="67" spans="1:8" x14ac:dyDescent="0.2">
      <c r="A67" s="5"/>
      <c r="B67" s="11" t="s">
        <v>39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</row>
    <row r="68" spans="1:8" x14ac:dyDescent="0.2">
      <c r="A68" s="5"/>
      <c r="B68" s="11" t="s">
        <v>40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</row>
    <row r="69" spans="1:8" x14ac:dyDescent="0.2">
      <c r="A69" s="49" t="s">
        <v>69</v>
      </c>
      <c r="B69" s="7"/>
      <c r="C69" s="54">
        <f t="shared" ref="C69:H69" si="14">SUM(C70:C76)</f>
        <v>0</v>
      </c>
      <c r="D69" s="54">
        <f t="shared" si="14"/>
        <v>0</v>
      </c>
      <c r="E69" s="54">
        <f t="shared" si="14"/>
        <v>0</v>
      </c>
      <c r="F69" s="54">
        <f t="shared" si="14"/>
        <v>0</v>
      </c>
      <c r="G69" s="54">
        <f t="shared" si="14"/>
        <v>0</v>
      </c>
      <c r="H69" s="54">
        <f t="shared" si="14"/>
        <v>0</v>
      </c>
    </row>
    <row r="70" spans="1:8" x14ac:dyDescent="0.2">
      <c r="A70" s="5"/>
      <c r="B70" s="11" t="s">
        <v>118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</row>
    <row r="71" spans="1:8" x14ac:dyDescent="0.2">
      <c r="A71" s="5"/>
      <c r="B71" s="11" t="s">
        <v>119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</row>
    <row r="72" spans="1:8" x14ac:dyDescent="0.2">
      <c r="A72" s="5"/>
      <c r="B72" s="11" t="s">
        <v>120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</row>
    <row r="73" spans="1:8" x14ac:dyDescent="0.2">
      <c r="A73" s="5"/>
      <c r="B73" s="11" t="s">
        <v>121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</row>
    <row r="74" spans="1:8" x14ac:dyDescent="0.2">
      <c r="A74" s="5"/>
      <c r="B74" s="11" t="s">
        <v>122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</row>
    <row r="75" spans="1:8" x14ac:dyDescent="0.2">
      <c r="A75" s="5"/>
      <c r="B75" s="11" t="s">
        <v>123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</row>
    <row r="76" spans="1:8" x14ac:dyDescent="0.2">
      <c r="A76" s="6"/>
      <c r="B76" s="12" t="s">
        <v>124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</row>
    <row r="77" spans="1:8" x14ac:dyDescent="0.2">
      <c r="A77" s="8"/>
      <c r="B77" s="13" t="s">
        <v>53</v>
      </c>
      <c r="C77" s="56">
        <f t="shared" ref="C77:H77" si="15">C69+C65+C57+C53+C43+C33+C23+C13+C5</f>
        <v>2135000</v>
      </c>
      <c r="D77" s="56">
        <f t="shared" si="15"/>
        <v>-907200.47</v>
      </c>
      <c r="E77" s="56">
        <f t="shared" si="15"/>
        <v>1227799.53</v>
      </c>
      <c r="F77" s="56">
        <f t="shared" si="15"/>
        <v>1227799.5299999998</v>
      </c>
      <c r="G77" s="56">
        <f t="shared" si="15"/>
        <v>1227799.5299999998</v>
      </c>
      <c r="H77" s="56">
        <f t="shared" si="15"/>
        <v>0</v>
      </c>
    </row>
    <row r="81" spans="2:3" x14ac:dyDescent="0.2">
      <c r="B81" s="50" t="s">
        <v>128</v>
      </c>
      <c r="C81" s="50" t="s">
        <v>128</v>
      </c>
    </row>
    <row r="82" spans="2:3" x14ac:dyDescent="0.2">
      <c r="B82" s="50" t="s">
        <v>129</v>
      </c>
      <c r="C82" s="50" t="s">
        <v>130</v>
      </c>
    </row>
    <row r="83" spans="2:3" x14ac:dyDescent="0.2">
      <c r="B83" s="50" t="s">
        <v>131</v>
      </c>
      <c r="C83" s="50" t="s">
        <v>132</v>
      </c>
    </row>
    <row r="84" spans="2:3" x14ac:dyDescent="0.2">
      <c r="B84" s="51" t="s">
        <v>133</v>
      </c>
      <c r="C84" s="51" t="s">
        <v>134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showGridLines="0" workbookViewId="0">
      <selection activeCell="G21" sqref="G21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3" width="31.28515625" style="1" customWidth="1"/>
    <col min="4" max="8" width="18.28515625" style="1" customWidth="1"/>
    <col min="9" max="16384" width="12" style="1"/>
  </cols>
  <sheetData>
    <row r="1" spans="1:8" ht="50.1" customHeight="1" x14ac:dyDescent="0.2">
      <c r="A1" s="62" t="s">
        <v>138</v>
      </c>
      <c r="B1" s="63"/>
      <c r="C1" s="63"/>
      <c r="D1" s="63"/>
      <c r="E1" s="63"/>
      <c r="F1" s="63"/>
      <c r="G1" s="63"/>
      <c r="H1" s="64"/>
    </row>
    <row r="2" spans="1:8" x14ac:dyDescent="0.2">
      <c r="A2" s="67" t="s">
        <v>54</v>
      </c>
      <c r="B2" s="68"/>
      <c r="C2" s="62" t="s">
        <v>60</v>
      </c>
      <c r="D2" s="63"/>
      <c r="E2" s="63"/>
      <c r="F2" s="63"/>
      <c r="G2" s="64"/>
      <c r="H2" s="65" t="s">
        <v>59</v>
      </c>
    </row>
    <row r="3" spans="1:8" ht="24.9" customHeight="1" x14ac:dyDescent="0.2">
      <c r="A3" s="69"/>
      <c r="B3" s="7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6"/>
    </row>
    <row r="4" spans="1:8" x14ac:dyDescent="0.2">
      <c r="A4" s="71"/>
      <c r="B4" s="7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7"/>
      <c r="C5" s="20"/>
      <c r="D5" s="20"/>
      <c r="E5" s="20"/>
      <c r="F5" s="20"/>
      <c r="G5" s="20"/>
      <c r="H5" s="20"/>
    </row>
    <row r="6" spans="1:8" x14ac:dyDescent="0.2">
      <c r="A6" s="5"/>
      <c r="B6" s="17" t="s">
        <v>0</v>
      </c>
      <c r="C6" s="54">
        <v>2120000</v>
      </c>
      <c r="D6" s="61">
        <v>-892200.47</v>
      </c>
      <c r="E6" s="54">
        <f>C6+D6</f>
        <v>1227799.53</v>
      </c>
      <c r="F6" s="54">
        <v>1227799.53</v>
      </c>
      <c r="G6" s="54">
        <v>1227799.53</v>
      </c>
      <c r="H6" s="54">
        <f>E6-F6</f>
        <v>0</v>
      </c>
    </row>
    <row r="7" spans="1:8" x14ac:dyDescent="0.2">
      <c r="A7" s="5"/>
      <c r="B7" s="17"/>
      <c r="C7" s="21"/>
      <c r="D7" s="61"/>
      <c r="E7" s="54"/>
      <c r="F7" s="21"/>
      <c r="G7" s="21"/>
      <c r="H7" s="54"/>
    </row>
    <row r="8" spans="1:8" x14ac:dyDescent="0.2">
      <c r="A8" s="5"/>
      <c r="B8" s="17" t="s">
        <v>1</v>
      </c>
      <c r="C8" s="54">
        <v>15000</v>
      </c>
      <c r="D8" s="61">
        <v>-15000</v>
      </c>
      <c r="E8" s="54">
        <f t="shared" ref="E8" si="0">C8+D8</f>
        <v>0</v>
      </c>
      <c r="F8" s="21">
        <v>0</v>
      </c>
      <c r="G8" s="21">
        <v>0</v>
      </c>
      <c r="H8" s="54">
        <f t="shared" ref="H8" si="1">E8-F8</f>
        <v>0</v>
      </c>
    </row>
    <row r="9" spans="1:8" x14ac:dyDescent="0.2">
      <c r="A9" s="5"/>
      <c r="B9" s="17"/>
      <c r="C9" s="21"/>
      <c r="D9" s="21"/>
      <c r="E9" s="21"/>
      <c r="F9" s="21"/>
      <c r="G9" s="21"/>
      <c r="H9" s="21"/>
    </row>
    <row r="10" spans="1:8" x14ac:dyDescent="0.2">
      <c r="A10" s="5"/>
      <c r="B10" s="17" t="s">
        <v>2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</row>
    <row r="11" spans="1:8" x14ac:dyDescent="0.2">
      <c r="A11" s="5"/>
      <c r="B11" s="17"/>
      <c r="C11" s="21"/>
      <c r="D11" s="21"/>
      <c r="E11" s="21"/>
      <c r="F11" s="21"/>
      <c r="G11" s="21"/>
      <c r="H11" s="21"/>
    </row>
    <row r="12" spans="1:8" x14ac:dyDescent="0.2">
      <c r="A12" s="5"/>
      <c r="B12" s="17" t="s">
        <v>41</v>
      </c>
      <c r="C12" s="21"/>
      <c r="D12" s="21"/>
      <c r="E12" s="21"/>
      <c r="F12" s="21"/>
      <c r="G12" s="21"/>
      <c r="H12" s="21"/>
    </row>
    <row r="13" spans="1:8" x14ac:dyDescent="0.2">
      <c r="A13" s="5"/>
      <c r="B13" s="17"/>
      <c r="C13" s="21"/>
      <c r="D13" s="21"/>
      <c r="E13" s="21"/>
      <c r="F13" s="21"/>
      <c r="G13" s="21"/>
      <c r="H13" s="21"/>
    </row>
    <row r="14" spans="1:8" x14ac:dyDescent="0.2">
      <c r="A14" s="5"/>
      <c r="B14" s="17" t="s">
        <v>38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</row>
    <row r="15" spans="1:8" x14ac:dyDescent="0.2">
      <c r="A15" s="6"/>
      <c r="B15" s="18"/>
      <c r="C15" s="22"/>
      <c r="D15" s="22"/>
      <c r="E15" s="22"/>
      <c r="F15" s="22"/>
      <c r="G15" s="22"/>
      <c r="H15" s="22"/>
    </row>
    <row r="16" spans="1:8" x14ac:dyDescent="0.2">
      <c r="A16" s="19"/>
      <c r="B16" s="13" t="s">
        <v>53</v>
      </c>
      <c r="C16" s="56">
        <f t="shared" ref="C16:H16" si="2">C14+C12+C10+C8+C6</f>
        <v>2135000</v>
      </c>
      <c r="D16" s="56">
        <f t="shared" si="2"/>
        <v>-907200.47</v>
      </c>
      <c r="E16" s="56">
        <f t="shared" si="2"/>
        <v>1227799.53</v>
      </c>
      <c r="F16" s="56">
        <f t="shared" si="2"/>
        <v>1227799.53</v>
      </c>
      <c r="G16" s="56">
        <f t="shared" si="2"/>
        <v>1227799.53</v>
      </c>
      <c r="H16" s="56">
        <f t="shared" si="2"/>
        <v>0</v>
      </c>
    </row>
    <row r="19" spans="2:8" ht="13.2" customHeight="1" x14ac:dyDescent="0.2">
      <c r="B19" s="73"/>
      <c r="C19" s="73"/>
      <c r="D19" s="73"/>
      <c r="E19" s="73"/>
      <c r="F19" s="73"/>
      <c r="G19" s="73"/>
      <c r="H19" s="73"/>
    </row>
    <row r="20" spans="2:8" ht="13.2" customHeight="1" x14ac:dyDescent="0.2">
      <c r="B20" s="52"/>
      <c r="C20" s="52"/>
      <c r="D20" s="52"/>
      <c r="E20" s="52"/>
      <c r="F20" s="52"/>
      <c r="G20" s="52"/>
      <c r="H20" s="52"/>
    </row>
    <row r="21" spans="2:8" ht="13.2" customHeight="1" x14ac:dyDescent="0.2">
      <c r="B21" s="52"/>
      <c r="C21" s="52"/>
      <c r="D21" s="52"/>
      <c r="E21" s="52"/>
      <c r="F21" s="52"/>
      <c r="G21" s="52"/>
      <c r="H21" s="52"/>
    </row>
    <row r="22" spans="2:8" ht="13.2" customHeight="1" x14ac:dyDescent="0.2">
      <c r="B22" s="52"/>
      <c r="C22" s="52"/>
      <c r="D22" s="52"/>
      <c r="E22" s="52"/>
      <c r="F22" s="52"/>
      <c r="G22" s="52"/>
      <c r="H22" s="52"/>
    </row>
    <row r="24" spans="2:8" x14ac:dyDescent="0.2">
      <c r="B24" s="50" t="s">
        <v>128</v>
      </c>
      <c r="C24" s="50" t="s">
        <v>128</v>
      </c>
    </row>
    <row r="25" spans="2:8" x14ac:dyDescent="0.2">
      <c r="B25" s="50" t="s">
        <v>129</v>
      </c>
      <c r="C25" s="50" t="s">
        <v>130</v>
      </c>
    </row>
    <row r="26" spans="2:8" x14ac:dyDescent="0.2">
      <c r="B26" s="50" t="s">
        <v>131</v>
      </c>
      <c r="C26" s="50" t="s">
        <v>132</v>
      </c>
    </row>
    <row r="27" spans="2:8" x14ac:dyDescent="0.2">
      <c r="B27" s="51" t="s">
        <v>133</v>
      </c>
      <c r="C27" s="51" t="s">
        <v>134</v>
      </c>
    </row>
  </sheetData>
  <sheetProtection formatCells="0" formatColumns="0" formatRows="0" autoFilter="0"/>
  <mergeCells count="5">
    <mergeCell ref="A1:H1"/>
    <mergeCell ref="C2:G2"/>
    <mergeCell ref="H2:H3"/>
    <mergeCell ref="A2:B4"/>
    <mergeCell ref="B19:H1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3"/>
  <sheetViews>
    <sheetView showGridLines="0" topLeftCell="A32" workbookViewId="0">
      <selection activeCell="F43" sqref="F43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3" width="30.28515625" style="1" customWidth="1"/>
    <col min="4" max="8" width="18.28515625" style="1" customWidth="1"/>
    <col min="9" max="16384" width="12" style="1"/>
  </cols>
  <sheetData>
    <row r="1" spans="1:8" ht="45" customHeight="1" x14ac:dyDescent="0.2">
      <c r="A1" s="62" t="s">
        <v>139</v>
      </c>
      <c r="B1" s="63"/>
      <c r="C1" s="63"/>
      <c r="D1" s="63"/>
      <c r="E1" s="63"/>
      <c r="F1" s="63"/>
      <c r="G1" s="63"/>
      <c r="H1" s="64"/>
    </row>
    <row r="2" spans="1:8" x14ac:dyDescent="0.2">
      <c r="B2" s="28"/>
      <c r="C2" s="28"/>
      <c r="D2" s="28"/>
      <c r="E2" s="28"/>
      <c r="F2" s="28"/>
      <c r="G2" s="28"/>
      <c r="H2" s="28"/>
    </row>
    <row r="3" spans="1:8" x14ac:dyDescent="0.2">
      <c r="A3" s="67" t="s">
        <v>54</v>
      </c>
      <c r="B3" s="68"/>
      <c r="C3" s="62" t="s">
        <v>60</v>
      </c>
      <c r="D3" s="63"/>
      <c r="E3" s="63"/>
      <c r="F3" s="63"/>
      <c r="G3" s="64"/>
      <c r="H3" s="65" t="s">
        <v>59</v>
      </c>
    </row>
    <row r="4" spans="1:8" ht="24.9" customHeight="1" x14ac:dyDescent="0.2">
      <c r="A4" s="69"/>
      <c r="B4" s="7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6"/>
    </row>
    <row r="5" spans="1:8" x14ac:dyDescent="0.2">
      <c r="A5" s="71"/>
      <c r="B5" s="7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9"/>
      <c r="B6" s="25"/>
      <c r="C6" s="37"/>
      <c r="D6" s="37"/>
      <c r="E6" s="37"/>
      <c r="F6" s="37"/>
      <c r="G6" s="37"/>
      <c r="H6" s="37"/>
    </row>
    <row r="7" spans="1:8" x14ac:dyDescent="0.2">
      <c r="A7" s="4"/>
      <c r="B7" s="23"/>
      <c r="C7" s="15"/>
      <c r="D7" s="15"/>
      <c r="E7" s="15"/>
      <c r="F7" s="15"/>
      <c r="G7" s="15"/>
      <c r="H7" s="15"/>
    </row>
    <row r="8" spans="1:8" x14ac:dyDescent="0.2">
      <c r="A8" s="4" t="s">
        <v>136</v>
      </c>
      <c r="B8" s="23"/>
      <c r="C8" s="54">
        <v>2135000</v>
      </c>
      <c r="D8" s="54">
        <v>-907200.47</v>
      </c>
      <c r="E8" s="54">
        <f>C8+D8</f>
        <v>1227799.53</v>
      </c>
      <c r="F8" s="54">
        <v>1227799.53</v>
      </c>
      <c r="G8" s="54">
        <v>1227799.53</v>
      </c>
      <c r="H8" s="54">
        <f>+E8-F8</f>
        <v>0</v>
      </c>
    </row>
    <row r="9" spans="1:8" x14ac:dyDescent="0.2">
      <c r="A9" s="4"/>
      <c r="B9" s="23"/>
      <c r="C9" s="15"/>
      <c r="D9" s="15"/>
      <c r="E9" s="15"/>
      <c r="F9" s="15"/>
      <c r="G9" s="15"/>
      <c r="H9" s="15"/>
    </row>
    <row r="10" spans="1:8" x14ac:dyDescent="0.2">
      <c r="A10" s="4"/>
      <c r="B10" s="23"/>
      <c r="C10" s="15"/>
      <c r="D10" s="15"/>
      <c r="E10" s="15"/>
      <c r="F10" s="15"/>
      <c r="G10" s="15"/>
      <c r="H10" s="15"/>
    </row>
    <row r="11" spans="1:8" x14ac:dyDescent="0.2">
      <c r="A11" s="4"/>
      <c r="B11" s="23"/>
      <c r="C11" s="15"/>
      <c r="D11" s="15"/>
      <c r="E11" s="15"/>
      <c r="F11" s="15"/>
      <c r="G11" s="15"/>
      <c r="H11" s="15"/>
    </row>
    <row r="12" spans="1:8" x14ac:dyDescent="0.2">
      <c r="A12" s="4"/>
      <c r="B12" s="23"/>
      <c r="C12" s="15"/>
      <c r="D12" s="15"/>
      <c r="E12" s="15"/>
      <c r="F12" s="15"/>
      <c r="G12" s="15"/>
      <c r="H12" s="15"/>
    </row>
    <row r="13" spans="1:8" x14ac:dyDescent="0.2">
      <c r="A13" s="4"/>
      <c r="B13" s="23"/>
      <c r="C13" s="15"/>
      <c r="D13" s="15"/>
      <c r="E13" s="15"/>
      <c r="F13" s="15"/>
      <c r="G13" s="15"/>
      <c r="H13" s="15"/>
    </row>
    <row r="14" spans="1:8" x14ac:dyDescent="0.2">
      <c r="A14" s="4"/>
      <c r="B14" s="23"/>
      <c r="C14" s="15"/>
      <c r="D14" s="15"/>
      <c r="E14" s="15"/>
      <c r="F14" s="15"/>
      <c r="G14" s="15"/>
      <c r="H14" s="15"/>
    </row>
    <row r="15" spans="1:8" x14ac:dyDescent="0.2">
      <c r="A15" s="4"/>
      <c r="B15" s="26"/>
      <c r="C15" s="16"/>
      <c r="D15" s="16"/>
      <c r="E15" s="16"/>
      <c r="F15" s="16"/>
      <c r="G15" s="16"/>
      <c r="H15" s="16"/>
    </row>
    <row r="16" spans="1:8" x14ac:dyDescent="0.2">
      <c r="A16" s="27"/>
      <c r="B16" s="48" t="s">
        <v>53</v>
      </c>
      <c r="C16" s="24">
        <f>C8</f>
        <v>2135000</v>
      </c>
      <c r="D16" s="24">
        <f t="shared" ref="D16:H16" si="0">D8</f>
        <v>-907200.47</v>
      </c>
      <c r="E16" s="24">
        <f t="shared" si="0"/>
        <v>1227799.53</v>
      </c>
      <c r="F16" s="24">
        <f t="shared" si="0"/>
        <v>1227799.53</v>
      </c>
      <c r="G16" s="24">
        <f t="shared" si="0"/>
        <v>1227799.53</v>
      </c>
      <c r="H16" s="24">
        <f t="shared" si="0"/>
        <v>0</v>
      </c>
    </row>
    <row r="19" spans="1:8" ht="45" customHeight="1" x14ac:dyDescent="0.2">
      <c r="A19" s="62" t="s">
        <v>140</v>
      </c>
      <c r="B19" s="63"/>
      <c r="C19" s="63"/>
      <c r="D19" s="63"/>
      <c r="E19" s="63"/>
      <c r="F19" s="63"/>
      <c r="G19" s="63"/>
      <c r="H19" s="64"/>
    </row>
    <row r="21" spans="1:8" x14ac:dyDescent="0.2">
      <c r="A21" s="67" t="s">
        <v>54</v>
      </c>
      <c r="B21" s="68"/>
      <c r="C21" s="62" t="s">
        <v>60</v>
      </c>
      <c r="D21" s="63"/>
      <c r="E21" s="63"/>
      <c r="F21" s="63"/>
      <c r="G21" s="64"/>
      <c r="H21" s="65" t="s">
        <v>59</v>
      </c>
    </row>
    <row r="22" spans="1:8" ht="20.399999999999999" x14ac:dyDescent="0.2">
      <c r="A22" s="69"/>
      <c r="B22" s="70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66"/>
    </row>
    <row r="23" spans="1:8" x14ac:dyDescent="0.2">
      <c r="A23" s="71"/>
      <c r="B23" s="72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29"/>
      <c r="B24" s="30"/>
      <c r="C24" s="34"/>
      <c r="D24" s="34"/>
      <c r="E24" s="34"/>
      <c r="F24" s="34"/>
      <c r="G24" s="34"/>
      <c r="H24" s="34"/>
    </row>
    <row r="25" spans="1:8" x14ac:dyDescent="0.2">
      <c r="A25" s="4" t="s">
        <v>8</v>
      </c>
      <c r="B25" s="2"/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</row>
    <row r="26" spans="1:8" x14ac:dyDescent="0.2">
      <c r="A26" s="4" t="s">
        <v>9</v>
      </c>
      <c r="B26" s="2"/>
      <c r="C26" s="35"/>
      <c r="D26" s="35"/>
      <c r="E26" s="35"/>
      <c r="F26" s="35"/>
      <c r="G26" s="35"/>
      <c r="H26" s="35"/>
    </row>
    <row r="27" spans="1:8" x14ac:dyDescent="0.2">
      <c r="A27" s="4" t="s">
        <v>10</v>
      </c>
      <c r="B27" s="2"/>
      <c r="C27" s="35"/>
      <c r="D27" s="35"/>
      <c r="E27" s="35"/>
      <c r="F27" s="35"/>
      <c r="G27" s="35"/>
      <c r="H27" s="35"/>
    </row>
    <row r="28" spans="1:8" x14ac:dyDescent="0.2">
      <c r="A28" s="4" t="s">
        <v>11</v>
      </c>
      <c r="B28" s="2"/>
      <c r="C28" s="35"/>
      <c r="D28" s="35"/>
      <c r="E28" s="35"/>
      <c r="F28" s="35"/>
      <c r="G28" s="35"/>
      <c r="H28" s="35"/>
    </row>
    <row r="29" spans="1:8" x14ac:dyDescent="0.2">
      <c r="A29" s="4"/>
      <c r="B29" s="2"/>
      <c r="C29" s="36"/>
      <c r="D29" s="36"/>
      <c r="E29" s="36"/>
      <c r="F29" s="36"/>
      <c r="G29" s="36"/>
      <c r="H29" s="36"/>
    </row>
    <row r="30" spans="1:8" x14ac:dyDescent="0.2">
      <c r="A30" s="27"/>
      <c r="B30" s="48" t="s">
        <v>53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3" spans="1:8" ht="45" customHeight="1" x14ac:dyDescent="0.2">
      <c r="A33" s="62" t="s">
        <v>140</v>
      </c>
      <c r="B33" s="63"/>
      <c r="C33" s="63"/>
      <c r="D33" s="63"/>
      <c r="E33" s="63"/>
      <c r="F33" s="63"/>
      <c r="G33" s="63"/>
      <c r="H33" s="64"/>
    </row>
    <row r="34" spans="1:8" x14ac:dyDescent="0.2">
      <c r="A34" s="67" t="s">
        <v>54</v>
      </c>
      <c r="B34" s="68"/>
      <c r="C34" s="62" t="s">
        <v>60</v>
      </c>
      <c r="D34" s="63"/>
      <c r="E34" s="63"/>
      <c r="F34" s="63"/>
      <c r="G34" s="64"/>
      <c r="H34" s="65" t="s">
        <v>59</v>
      </c>
    </row>
    <row r="35" spans="1:8" ht="20.399999999999999" x14ac:dyDescent="0.2">
      <c r="A35" s="69"/>
      <c r="B35" s="70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66"/>
    </row>
    <row r="36" spans="1:8" x14ac:dyDescent="0.2">
      <c r="A36" s="71"/>
      <c r="B36" s="72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29"/>
      <c r="B37" s="30"/>
      <c r="C37" s="34"/>
      <c r="D37" s="34"/>
      <c r="E37" s="34"/>
      <c r="F37" s="34"/>
      <c r="G37" s="34"/>
      <c r="H37" s="34"/>
    </row>
    <row r="38" spans="1:8" ht="20.399999999999999" x14ac:dyDescent="0.2">
      <c r="A38" s="4"/>
      <c r="B38" s="32" t="s">
        <v>13</v>
      </c>
      <c r="C38" s="35">
        <v>2135000</v>
      </c>
      <c r="D38" s="54">
        <v>-907200.47</v>
      </c>
      <c r="E38" s="35">
        <f>+C38+D38</f>
        <v>1227799.53</v>
      </c>
      <c r="F38" s="54">
        <v>1227799.53</v>
      </c>
      <c r="G38" s="54">
        <v>1227799.53</v>
      </c>
      <c r="H38" s="35">
        <f>+E38-F38</f>
        <v>0</v>
      </c>
    </row>
    <row r="39" spans="1:8" x14ac:dyDescent="0.2">
      <c r="A39" s="4"/>
      <c r="B39" s="32"/>
      <c r="C39" s="35"/>
      <c r="D39" s="35"/>
      <c r="E39" s="35"/>
      <c r="F39" s="35"/>
      <c r="G39" s="35"/>
      <c r="H39" s="35"/>
    </row>
    <row r="40" spans="1:8" x14ac:dyDescent="0.2">
      <c r="A40" s="4"/>
      <c r="B40" s="32" t="s">
        <v>12</v>
      </c>
      <c r="C40" s="35"/>
      <c r="D40" s="35"/>
      <c r="E40" s="35"/>
      <c r="F40" s="35"/>
      <c r="G40" s="35"/>
      <c r="H40" s="35"/>
    </row>
    <row r="41" spans="1:8" x14ac:dyDescent="0.2">
      <c r="A41" s="4"/>
      <c r="B41" s="32"/>
      <c r="C41" s="35"/>
      <c r="D41" s="35"/>
      <c r="E41" s="35"/>
      <c r="F41" s="35"/>
      <c r="G41" s="35"/>
      <c r="H41" s="35"/>
    </row>
    <row r="42" spans="1:8" ht="20.399999999999999" x14ac:dyDescent="0.2">
      <c r="A42" s="4"/>
      <c r="B42" s="32" t="s">
        <v>14</v>
      </c>
      <c r="C42" s="35"/>
      <c r="D42" s="35"/>
      <c r="E42" s="35"/>
      <c r="F42" s="35"/>
      <c r="G42" s="35"/>
      <c r="H42" s="35"/>
    </row>
    <row r="43" spans="1:8" x14ac:dyDescent="0.2">
      <c r="A43" s="4"/>
      <c r="B43" s="32"/>
      <c r="C43" s="35"/>
      <c r="D43" s="35"/>
      <c r="E43" s="35"/>
      <c r="F43" s="35"/>
      <c r="G43" s="35"/>
      <c r="H43" s="35"/>
    </row>
    <row r="44" spans="1:8" ht="20.399999999999999" x14ac:dyDescent="0.2">
      <c r="A44" s="4"/>
      <c r="B44" s="32" t="s">
        <v>26</v>
      </c>
      <c r="C44" s="35"/>
      <c r="D44" s="35"/>
      <c r="E44" s="35"/>
      <c r="F44" s="35"/>
      <c r="G44" s="35"/>
      <c r="H44" s="35"/>
    </row>
    <row r="45" spans="1:8" x14ac:dyDescent="0.2">
      <c r="A45" s="4"/>
      <c r="B45" s="32"/>
      <c r="C45" s="35"/>
      <c r="D45" s="35"/>
      <c r="E45" s="35"/>
      <c r="F45" s="35"/>
      <c r="G45" s="35"/>
      <c r="H45" s="35"/>
    </row>
    <row r="46" spans="1:8" ht="20.399999999999999" x14ac:dyDescent="0.2">
      <c r="A46" s="4"/>
      <c r="B46" s="32" t="s">
        <v>27</v>
      </c>
      <c r="C46" s="35"/>
      <c r="D46" s="35"/>
      <c r="E46" s="35"/>
      <c r="F46" s="35"/>
      <c r="G46" s="35"/>
      <c r="H46" s="35"/>
    </row>
    <row r="47" spans="1:8" x14ac:dyDescent="0.2">
      <c r="A47" s="4"/>
      <c r="B47" s="32"/>
      <c r="C47" s="35"/>
      <c r="D47" s="35"/>
      <c r="E47" s="35"/>
      <c r="F47" s="35"/>
      <c r="G47" s="35"/>
      <c r="H47" s="35"/>
    </row>
    <row r="48" spans="1:8" ht="20.399999999999999" x14ac:dyDescent="0.2">
      <c r="A48" s="4"/>
      <c r="B48" s="32" t="s">
        <v>34</v>
      </c>
      <c r="C48" s="35"/>
      <c r="D48" s="35"/>
      <c r="E48" s="35"/>
      <c r="F48" s="35"/>
      <c r="G48" s="35"/>
      <c r="H48" s="35"/>
    </row>
    <row r="49" spans="1:8" x14ac:dyDescent="0.2">
      <c r="A49" s="4"/>
      <c r="B49" s="32"/>
      <c r="C49" s="35"/>
      <c r="D49" s="35"/>
      <c r="E49" s="35"/>
      <c r="F49" s="35"/>
      <c r="G49" s="35"/>
      <c r="H49" s="35"/>
    </row>
    <row r="50" spans="1:8" ht="20.399999999999999" x14ac:dyDescent="0.2">
      <c r="A50" s="4"/>
      <c r="B50" s="32" t="s">
        <v>15</v>
      </c>
      <c r="C50" s="35"/>
      <c r="D50" s="35"/>
      <c r="E50" s="35"/>
      <c r="F50" s="35"/>
      <c r="G50" s="35"/>
      <c r="H50" s="35"/>
    </row>
    <row r="51" spans="1:8" x14ac:dyDescent="0.2">
      <c r="A51" s="31"/>
      <c r="B51" s="33"/>
      <c r="C51" s="36"/>
      <c r="D51" s="36"/>
      <c r="E51" s="36"/>
      <c r="F51" s="36"/>
      <c r="G51" s="36"/>
      <c r="H51" s="36"/>
    </row>
    <row r="52" spans="1:8" x14ac:dyDescent="0.2">
      <c r="A52" s="27"/>
      <c r="B52" s="48" t="s">
        <v>53</v>
      </c>
      <c r="C52" s="57">
        <f t="shared" ref="C52:H52" si="1">C50+C48+C46+C44+C42+C40+C38</f>
        <v>2135000</v>
      </c>
      <c r="D52" s="57">
        <f t="shared" si="1"/>
        <v>-907200.47</v>
      </c>
      <c r="E52" s="57">
        <f t="shared" si="1"/>
        <v>1227799.53</v>
      </c>
      <c r="F52" s="57">
        <f t="shared" si="1"/>
        <v>1227799.53</v>
      </c>
      <c r="G52" s="57">
        <f t="shared" si="1"/>
        <v>1227799.53</v>
      </c>
      <c r="H52" s="57">
        <f t="shared" si="1"/>
        <v>0</v>
      </c>
    </row>
    <row r="54" spans="1:8" ht="13.2" x14ac:dyDescent="0.2">
      <c r="B54" s="73"/>
      <c r="C54" s="73"/>
      <c r="D54" s="73"/>
      <c r="E54" s="73"/>
      <c r="F54" s="73"/>
      <c r="G54" s="73"/>
      <c r="H54" s="73"/>
    </row>
    <row r="60" spans="1:8" x14ac:dyDescent="0.2">
      <c r="B60" s="50" t="s">
        <v>128</v>
      </c>
      <c r="C60" s="50" t="s">
        <v>135</v>
      </c>
    </row>
    <row r="61" spans="1:8" x14ac:dyDescent="0.2">
      <c r="B61" s="50" t="s">
        <v>129</v>
      </c>
      <c r="C61" s="50" t="s">
        <v>130</v>
      </c>
    </row>
    <row r="62" spans="1:8" x14ac:dyDescent="0.2">
      <c r="B62" s="50" t="s">
        <v>131</v>
      </c>
      <c r="C62" s="50" t="s">
        <v>132</v>
      </c>
    </row>
    <row r="63" spans="1:8" x14ac:dyDescent="0.2">
      <c r="B63" s="51" t="s">
        <v>133</v>
      </c>
      <c r="C63" s="51" t="s">
        <v>134</v>
      </c>
    </row>
  </sheetData>
  <sheetProtection formatCells="0" formatColumns="0" formatRows="0" insertRows="0" deleteRows="0" autoFilter="0"/>
  <mergeCells count="13">
    <mergeCell ref="B54:H54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3"/>
  <sheetViews>
    <sheetView showGridLines="0" tabSelected="1" workbookViewId="0">
      <selection activeCell="F20" sqref="F20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3" width="31.28515625" style="3" customWidth="1"/>
    <col min="4" max="8" width="18.28515625" style="3" customWidth="1"/>
    <col min="9" max="16384" width="12" style="3"/>
  </cols>
  <sheetData>
    <row r="1" spans="1:8" ht="50.1" customHeight="1" x14ac:dyDescent="0.2">
      <c r="A1" s="62" t="s">
        <v>141</v>
      </c>
      <c r="B1" s="63"/>
      <c r="C1" s="63"/>
      <c r="D1" s="63"/>
      <c r="E1" s="63"/>
      <c r="F1" s="63"/>
      <c r="G1" s="63"/>
      <c r="H1" s="64"/>
    </row>
    <row r="2" spans="1:8" x14ac:dyDescent="0.2">
      <c r="A2" s="67" t="s">
        <v>54</v>
      </c>
      <c r="B2" s="68"/>
      <c r="C2" s="62" t="s">
        <v>60</v>
      </c>
      <c r="D2" s="63"/>
      <c r="E2" s="63"/>
      <c r="F2" s="63"/>
      <c r="G2" s="64"/>
      <c r="H2" s="65" t="s">
        <v>59</v>
      </c>
    </row>
    <row r="3" spans="1:8" ht="24.9" customHeight="1" x14ac:dyDescent="0.2">
      <c r="A3" s="69"/>
      <c r="B3" s="7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6"/>
    </row>
    <row r="4" spans="1:8" x14ac:dyDescent="0.2">
      <c r="A4" s="71"/>
      <c r="B4" s="7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5"/>
      <c r="B5" s="46"/>
      <c r="C5" s="14"/>
      <c r="D5" s="14"/>
      <c r="E5" s="14"/>
      <c r="F5" s="14"/>
      <c r="G5" s="14"/>
      <c r="H5" s="14"/>
    </row>
    <row r="6" spans="1:8" x14ac:dyDescent="0.2">
      <c r="A6" s="42" t="s">
        <v>16</v>
      </c>
      <c r="B6" s="40"/>
      <c r="C6" s="58">
        <f>C14</f>
        <v>2135000</v>
      </c>
      <c r="D6" s="58">
        <f t="shared" ref="D6:H6" si="0">D14</f>
        <v>-907200.47</v>
      </c>
      <c r="E6" s="58">
        <f t="shared" si="0"/>
        <v>1227799.53</v>
      </c>
      <c r="F6" s="58">
        <f t="shared" si="0"/>
        <v>1227799.53</v>
      </c>
      <c r="G6" s="58">
        <f t="shared" si="0"/>
        <v>1227799.53</v>
      </c>
      <c r="H6" s="58">
        <f t="shared" si="0"/>
        <v>0</v>
      </c>
    </row>
    <row r="7" spans="1:8" x14ac:dyDescent="0.2">
      <c r="A7" s="39"/>
      <c r="B7" s="43" t="s">
        <v>42</v>
      </c>
      <c r="C7" s="15"/>
      <c r="D7" s="15"/>
      <c r="E7" s="15"/>
      <c r="F7" s="15"/>
      <c r="G7" s="15"/>
      <c r="H7" s="15"/>
    </row>
    <row r="8" spans="1:8" x14ac:dyDescent="0.2">
      <c r="A8" s="39"/>
      <c r="B8" s="43" t="s">
        <v>17</v>
      </c>
      <c r="C8" s="15"/>
      <c r="D8" s="15"/>
      <c r="E8" s="15"/>
      <c r="F8" s="15"/>
      <c r="G8" s="15"/>
      <c r="H8" s="15"/>
    </row>
    <row r="9" spans="1:8" x14ac:dyDescent="0.2">
      <c r="A9" s="39"/>
      <c r="B9" s="43" t="s">
        <v>43</v>
      </c>
      <c r="C9" s="15"/>
      <c r="D9" s="15"/>
      <c r="E9" s="15"/>
      <c r="F9" s="15"/>
      <c r="G9" s="15"/>
      <c r="H9" s="15"/>
    </row>
    <row r="10" spans="1:8" x14ac:dyDescent="0.2">
      <c r="A10" s="39"/>
      <c r="B10" s="43" t="s">
        <v>3</v>
      </c>
      <c r="C10" s="15"/>
      <c r="D10" s="15"/>
      <c r="E10" s="15"/>
      <c r="F10" s="15"/>
      <c r="G10" s="15"/>
      <c r="H10" s="15"/>
    </row>
    <row r="11" spans="1:8" x14ac:dyDescent="0.2">
      <c r="A11" s="39"/>
      <c r="B11" s="43" t="s">
        <v>23</v>
      </c>
      <c r="C11" s="15"/>
      <c r="D11" s="15"/>
      <c r="E11" s="15"/>
      <c r="F11" s="15"/>
      <c r="G11" s="15"/>
      <c r="H11" s="15"/>
    </row>
    <row r="12" spans="1:8" x14ac:dyDescent="0.2">
      <c r="A12" s="39"/>
      <c r="B12" s="43" t="s">
        <v>18</v>
      </c>
      <c r="C12" s="15"/>
      <c r="D12" s="15"/>
      <c r="E12" s="15"/>
      <c r="F12" s="15"/>
      <c r="G12" s="15"/>
      <c r="H12" s="15"/>
    </row>
    <row r="13" spans="1:8" x14ac:dyDescent="0.2">
      <c r="A13" s="39"/>
      <c r="B13" s="43" t="s">
        <v>44</v>
      </c>
      <c r="C13" s="15"/>
      <c r="D13" s="15"/>
      <c r="E13" s="15"/>
      <c r="F13" s="15"/>
      <c r="G13" s="15"/>
      <c r="H13" s="15"/>
    </row>
    <row r="14" spans="1:8" x14ac:dyDescent="0.2">
      <c r="A14" s="39"/>
      <c r="B14" s="43" t="s">
        <v>19</v>
      </c>
      <c r="C14" s="54">
        <v>2135000</v>
      </c>
      <c r="D14" s="54">
        <v>-907200.47</v>
      </c>
      <c r="E14" s="54">
        <f>+C14+D14</f>
        <v>1227799.53</v>
      </c>
      <c r="F14" s="54">
        <v>1227799.53</v>
      </c>
      <c r="G14" s="54">
        <v>1227799.53</v>
      </c>
      <c r="H14" s="54">
        <f>+E14-F14</f>
        <v>0</v>
      </c>
    </row>
    <row r="15" spans="1:8" x14ac:dyDescent="0.2">
      <c r="A15" s="41"/>
      <c r="B15" s="43"/>
      <c r="C15" s="15"/>
      <c r="D15" s="15"/>
      <c r="E15" s="15"/>
      <c r="F15" s="15"/>
      <c r="G15" s="15"/>
      <c r="H15" s="15"/>
    </row>
    <row r="16" spans="1:8" x14ac:dyDescent="0.2">
      <c r="A16" s="42" t="s">
        <v>20</v>
      </c>
      <c r="B16" s="44"/>
      <c r="C16" s="15"/>
      <c r="D16" s="15"/>
      <c r="E16" s="15"/>
      <c r="F16" s="15"/>
      <c r="G16" s="15"/>
      <c r="H16" s="15"/>
    </row>
    <row r="17" spans="1:8" x14ac:dyDescent="0.2">
      <c r="A17" s="39"/>
      <c r="B17" s="43" t="s">
        <v>45</v>
      </c>
      <c r="C17" s="15"/>
      <c r="D17" s="15"/>
      <c r="E17" s="15"/>
      <c r="F17" s="15"/>
      <c r="G17" s="15"/>
      <c r="H17" s="15"/>
    </row>
    <row r="18" spans="1:8" x14ac:dyDescent="0.2">
      <c r="A18" s="39"/>
      <c r="B18" s="43" t="s">
        <v>28</v>
      </c>
      <c r="C18" s="15"/>
      <c r="D18" s="15"/>
      <c r="E18" s="15"/>
      <c r="F18" s="15"/>
      <c r="G18" s="15"/>
      <c r="H18" s="15"/>
    </row>
    <row r="19" spans="1:8" x14ac:dyDescent="0.2">
      <c r="A19" s="39"/>
      <c r="B19" s="43" t="s">
        <v>21</v>
      </c>
      <c r="C19" s="15"/>
      <c r="D19" s="15"/>
      <c r="E19" s="15"/>
      <c r="F19" s="15"/>
      <c r="G19" s="15"/>
      <c r="H19" s="15"/>
    </row>
    <row r="20" spans="1:8" x14ac:dyDescent="0.2">
      <c r="A20" s="39"/>
      <c r="B20" s="43" t="s">
        <v>46</v>
      </c>
      <c r="C20" s="15"/>
      <c r="D20" s="15"/>
      <c r="E20" s="15"/>
      <c r="F20" s="15"/>
      <c r="G20" s="15"/>
      <c r="H20" s="15"/>
    </row>
    <row r="21" spans="1:8" x14ac:dyDescent="0.2">
      <c r="A21" s="39"/>
      <c r="B21" s="43" t="s">
        <v>47</v>
      </c>
      <c r="C21" s="15"/>
      <c r="D21" s="15"/>
      <c r="E21" s="15"/>
      <c r="F21" s="15"/>
      <c r="G21" s="15"/>
      <c r="H21" s="15"/>
    </row>
    <row r="22" spans="1:8" x14ac:dyDescent="0.2">
      <c r="A22" s="39"/>
      <c r="B22" s="43" t="s">
        <v>48</v>
      </c>
      <c r="C22" s="15"/>
      <c r="D22" s="15"/>
      <c r="E22" s="15"/>
      <c r="F22" s="15"/>
      <c r="G22" s="15"/>
      <c r="H22" s="15"/>
    </row>
    <row r="23" spans="1:8" x14ac:dyDescent="0.2">
      <c r="A23" s="39"/>
      <c r="B23" s="43" t="s">
        <v>4</v>
      </c>
      <c r="C23" s="15"/>
      <c r="D23" s="15"/>
      <c r="E23" s="15"/>
      <c r="F23" s="15"/>
      <c r="G23" s="15"/>
      <c r="H23" s="15"/>
    </row>
    <row r="24" spans="1:8" x14ac:dyDescent="0.2">
      <c r="A24" s="41"/>
      <c r="B24" s="43"/>
      <c r="C24" s="15"/>
      <c r="D24" s="15"/>
      <c r="E24" s="15"/>
      <c r="F24" s="15"/>
      <c r="G24" s="15"/>
      <c r="H24" s="15"/>
    </row>
    <row r="25" spans="1:8" x14ac:dyDescent="0.2">
      <c r="A25" s="42" t="s">
        <v>49</v>
      </c>
      <c r="B25" s="44"/>
      <c r="C25" s="15"/>
      <c r="D25" s="15"/>
      <c r="E25" s="15"/>
      <c r="F25" s="15"/>
      <c r="G25" s="15"/>
      <c r="H25" s="15"/>
    </row>
    <row r="26" spans="1:8" x14ac:dyDescent="0.2">
      <c r="A26" s="39"/>
      <c r="B26" s="43" t="s">
        <v>29</v>
      </c>
      <c r="C26" s="15"/>
      <c r="D26" s="15"/>
      <c r="E26" s="15"/>
      <c r="F26" s="15"/>
      <c r="G26" s="15"/>
      <c r="H26" s="15"/>
    </row>
    <row r="27" spans="1:8" x14ac:dyDescent="0.2">
      <c r="A27" s="39"/>
      <c r="B27" s="43" t="s">
        <v>24</v>
      </c>
      <c r="C27" s="15"/>
      <c r="D27" s="15"/>
      <c r="E27" s="15"/>
      <c r="F27" s="15"/>
      <c r="G27" s="15"/>
      <c r="H27" s="15"/>
    </row>
    <row r="28" spans="1:8" x14ac:dyDescent="0.2">
      <c r="A28" s="39"/>
      <c r="B28" s="43" t="s">
        <v>30</v>
      </c>
      <c r="C28" s="15"/>
      <c r="D28" s="15"/>
      <c r="E28" s="15"/>
      <c r="F28" s="15"/>
      <c r="G28" s="15"/>
      <c r="H28" s="15"/>
    </row>
    <row r="29" spans="1:8" x14ac:dyDescent="0.2">
      <c r="A29" s="39"/>
      <c r="B29" s="43" t="s">
        <v>50</v>
      </c>
      <c r="C29" s="15"/>
      <c r="D29" s="15"/>
      <c r="E29" s="15"/>
      <c r="F29" s="15"/>
      <c r="G29" s="15"/>
      <c r="H29" s="15"/>
    </row>
    <row r="30" spans="1:8" x14ac:dyDescent="0.2">
      <c r="A30" s="39"/>
      <c r="B30" s="43" t="s">
        <v>22</v>
      </c>
      <c r="C30" s="15"/>
      <c r="D30" s="15"/>
      <c r="E30" s="15"/>
      <c r="F30" s="15"/>
      <c r="G30" s="15"/>
      <c r="H30" s="15"/>
    </row>
    <row r="31" spans="1:8" x14ac:dyDescent="0.2">
      <c r="A31" s="39"/>
      <c r="B31" s="43" t="s">
        <v>5</v>
      </c>
      <c r="C31" s="15"/>
      <c r="D31" s="15"/>
      <c r="E31" s="15"/>
      <c r="F31" s="15"/>
      <c r="G31" s="15"/>
      <c r="H31" s="15"/>
    </row>
    <row r="32" spans="1:8" x14ac:dyDescent="0.2">
      <c r="A32" s="39"/>
      <c r="B32" s="43" t="s">
        <v>6</v>
      </c>
      <c r="C32" s="15"/>
      <c r="D32" s="15"/>
      <c r="E32" s="15"/>
      <c r="F32" s="15"/>
      <c r="G32" s="15"/>
      <c r="H32" s="15"/>
    </row>
    <row r="33" spans="1:8" x14ac:dyDescent="0.2">
      <c r="A33" s="39"/>
      <c r="B33" s="43" t="s">
        <v>51</v>
      </c>
      <c r="C33" s="15"/>
      <c r="D33" s="15"/>
      <c r="E33" s="15"/>
      <c r="F33" s="15"/>
      <c r="G33" s="15"/>
      <c r="H33" s="15"/>
    </row>
    <row r="34" spans="1:8" x14ac:dyDescent="0.2">
      <c r="A34" s="39"/>
      <c r="B34" s="43" t="s">
        <v>31</v>
      </c>
      <c r="C34" s="15"/>
      <c r="D34" s="15"/>
      <c r="E34" s="15"/>
      <c r="F34" s="15"/>
      <c r="G34" s="15"/>
      <c r="H34" s="15"/>
    </row>
    <row r="35" spans="1:8" x14ac:dyDescent="0.2">
      <c r="A35" s="41"/>
      <c r="B35" s="43"/>
      <c r="C35" s="15"/>
      <c r="D35" s="15"/>
      <c r="E35" s="15"/>
      <c r="F35" s="15"/>
      <c r="G35" s="15"/>
      <c r="H35" s="15"/>
    </row>
    <row r="36" spans="1:8" x14ac:dyDescent="0.2">
      <c r="A36" s="42" t="s">
        <v>32</v>
      </c>
      <c r="B36" s="44"/>
      <c r="C36" s="15"/>
      <c r="D36" s="15"/>
      <c r="E36" s="15"/>
      <c r="F36" s="15"/>
      <c r="G36" s="15"/>
      <c r="H36" s="15"/>
    </row>
    <row r="37" spans="1:8" x14ac:dyDescent="0.2">
      <c r="A37" s="39"/>
      <c r="B37" s="43" t="s">
        <v>52</v>
      </c>
      <c r="C37" s="15"/>
      <c r="D37" s="15"/>
      <c r="E37" s="15"/>
      <c r="F37" s="15"/>
      <c r="G37" s="15"/>
      <c r="H37" s="15"/>
    </row>
    <row r="38" spans="1:8" ht="20.399999999999999" x14ac:dyDescent="0.2">
      <c r="A38" s="39"/>
      <c r="B38" s="43" t="s">
        <v>25</v>
      </c>
      <c r="C38" s="15"/>
      <c r="D38" s="15"/>
      <c r="E38" s="15"/>
      <c r="F38" s="15"/>
      <c r="G38" s="15"/>
      <c r="H38" s="15"/>
    </row>
    <row r="39" spans="1:8" x14ac:dyDescent="0.2">
      <c r="A39" s="39"/>
      <c r="B39" s="43" t="s">
        <v>33</v>
      </c>
      <c r="C39" s="15"/>
      <c r="D39" s="15"/>
      <c r="E39" s="15"/>
      <c r="F39" s="15"/>
      <c r="G39" s="15"/>
      <c r="H39" s="15"/>
    </row>
    <row r="40" spans="1:8" x14ac:dyDescent="0.2">
      <c r="A40" s="39"/>
      <c r="B40" s="43" t="s">
        <v>7</v>
      </c>
      <c r="C40" s="15"/>
      <c r="D40" s="15"/>
      <c r="E40" s="15"/>
      <c r="F40" s="15"/>
      <c r="G40" s="15"/>
      <c r="H40" s="15"/>
    </row>
    <row r="41" spans="1:8" x14ac:dyDescent="0.2">
      <c r="A41" s="41"/>
      <c r="B41" s="43"/>
      <c r="C41" s="15"/>
      <c r="D41" s="15"/>
      <c r="E41" s="15"/>
      <c r="F41" s="15"/>
      <c r="G41" s="15"/>
      <c r="H41" s="15"/>
    </row>
    <row r="42" spans="1:8" x14ac:dyDescent="0.2">
      <c r="A42" s="47"/>
      <c r="B42" s="48" t="s">
        <v>53</v>
      </c>
      <c r="C42" s="57">
        <f t="shared" ref="C42:H42" si="1">C36+C25+C16+C6</f>
        <v>2135000</v>
      </c>
      <c r="D42" s="57">
        <f t="shared" si="1"/>
        <v>-907200.47</v>
      </c>
      <c r="E42" s="57">
        <f t="shared" si="1"/>
        <v>1227799.53</v>
      </c>
      <c r="F42" s="57">
        <f t="shared" si="1"/>
        <v>1227799.53</v>
      </c>
      <c r="G42" s="57">
        <f t="shared" si="1"/>
        <v>1227799.53</v>
      </c>
      <c r="H42" s="57">
        <f t="shared" si="1"/>
        <v>0</v>
      </c>
    </row>
    <row r="43" spans="1:8" x14ac:dyDescent="0.2">
      <c r="A43" s="38"/>
      <c r="B43" s="38"/>
      <c r="C43" s="38"/>
      <c r="D43" s="38"/>
      <c r="E43" s="38"/>
      <c r="F43" s="38"/>
      <c r="G43" s="38"/>
      <c r="H43" s="38"/>
    </row>
    <row r="44" spans="1:8" x14ac:dyDescent="0.2">
      <c r="A44" s="38"/>
      <c r="B44" s="38"/>
      <c r="C44" s="38"/>
      <c r="D44" s="38"/>
      <c r="E44" s="38"/>
      <c r="F44" s="38"/>
      <c r="G44" s="38"/>
      <c r="H44" s="38"/>
    </row>
    <row r="45" spans="1:8" ht="13.2" x14ac:dyDescent="0.2">
      <c r="A45" s="38"/>
      <c r="B45" s="73"/>
      <c r="C45" s="73"/>
      <c r="D45" s="73"/>
      <c r="E45" s="73"/>
      <c r="F45" s="73"/>
      <c r="G45" s="73"/>
      <c r="H45" s="73"/>
    </row>
    <row r="50" spans="2:3" x14ac:dyDescent="0.2">
      <c r="B50" s="50" t="s">
        <v>128</v>
      </c>
      <c r="C50" s="50" t="s">
        <v>128</v>
      </c>
    </row>
    <row r="51" spans="2:3" x14ac:dyDescent="0.2">
      <c r="B51" s="50" t="s">
        <v>129</v>
      </c>
      <c r="C51" s="50" t="s">
        <v>130</v>
      </c>
    </row>
    <row r="52" spans="2:3" x14ac:dyDescent="0.2">
      <c r="B52" s="50" t="s">
        <v>131</v>
      </c>
      <c r="C52" s="50" t="s">
        <v>132</v>
      </c>
    </row>
    <row r="53" spans="2:3" x14ac:dyDescent="0.2">
      <c r="B53" s="53" t="s">
        <v>133</v>
      </c>
      <c r="C53" s="53" t="s">
        <v>134</v>
      </c>
    </row>
  </sheetData>
  <sheetProtection formatCells="0" formatColumns="0" formatRows="0" autoFilter="0"/>
  <mergeCells count="5">
    <mergeCell ref="A1:H1"/>
    <mergeCell ref="A2:B4"/>
    <mergeCell ref="C2:G2"/>
    <mergeCell ref="H2:H3"/>
    <mergeCell ref="B45:H4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COG</vt:lpstr>
      <vt:lpstr>CTG</vt:lpstr>
      <vt:lpstr>CA</vt:lpstr>
      <vt:lpstr>CFG</vt:lpstr>
      <vt:lpstr>CA!Área_de_impresión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Jesus</cp:lastModifiedBy>
  <cp:lastPrinted>2021-10-08T18:50:41Z</cp:lastPrinted>
  <dcterms:created xsi:type="dcterms:W3CDTF">2014-02-10T03:37:14Z</dcterms:created>
  <dcterms:modified xsi:type="dcterms:W3CDTF">2022-01-11T00:32:27Z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